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Мясникова" sheetId="1" r:id="rId1"/>
    <sheet name="Лист1" sheetId="2" r:id="rId2"/>
    <sheet name="Семенов" sheetId="3" r:id="rId3"/>
    <sheet name="Перцева" sheetId="4" r:id="rId4"/>
  </sheets>
  <definedNames/>
  <calcPr fullCalcOnLoad="1"/>
</workbook>
</file>

<file path=xl/sharedStrings.xml><?xml version="1.0" encoding="utf-8"?>
<sst xmlns="http://schemas.openxmlformats.org/spreadsheetml/2006/main" count="155" uniqueCount="119">
  <si>
    <t>Расчет задолженности по оплате за ЖКУ и пени</t>
  </si>
  <si>
    <t>Должник: Мясникова Галина Давыдовна</t>
  </si>
  <si>
    <t>проживающая по адресу: с.Моргауши ул.50 лет Октября д.14 кв.11</t>
  </si>
  <si>
    <t>период</t>
  </si>
  <si>
    <t>ежем плата</t>
  </si>
  <si>
    <t>кол-во дней</t>
  </si>
  <si>
    <t>%</t>
  </si>
  <si>
    <t>пени</t>
  </si>
  <si>
    <t>всего</t>
  </si>
  <si>
    <t>с 11.09.2010 по 10.10.2010</t>
  </si>
  <si>
    <t>с 11.10.2010 по 10.11.2010</t>
  </si>
  <si>
    <t>с 11.11.2010 по 10.12.2010</t>
  </si>
  <si>
    <t>с 11.12.2010 по 10.01.2011</t>
  </si>
  <si>
    <t>с 11.01.2011 по 10.02.2011</t>
  </si>
  <si>
    <t>с 11.02.2011 по 10.03.2011</t>
  </si>
  <si>
    <t>с 11.03.2011 по 10.04.2011</t>
  </si>
  <si>
    <t>с 11.04.2011 по 10.05.2011</t>
  </si>
  <si>
    <t>Итого:</t>
  </si>
  <si>
    <t>Ставка рефинансирования Центробанка РФ  -  8,25%</t>
  </si>
  <si>
    <t>Генеральный директор</t>
  </si>
  <si>
    <t>ООО "УК ЖКХ" Моргаушского района ЧР                                     Н.В.Любимов</t>
  </si>
  <si>
    <t>Гл.бухгалтер                                                                                Ф.В.Григорьева</t>
  </si>
  <si>
    <t>Информация о ведении претензионно-исковой работы в отношении потребителей-должников</t>
  </si>
  <si>
    <t>Отчетный период: 01.01.2019 — 31.12.2019</t>
  </si>
  <si>
    <t>№№</t>
  </si>
  <si>
    <t>Список домов</t>
  </si>
  <si>
    <t>Кол-во направленных претензий, ед.</t>
  </si>
  <si>
    <t>Кол-во заключенных Соглашений</t>
  </si>
  <si>
    <t>Кол-во направленных исковых заявлений, ед.</t>
  </si>
  <si>
    <t>Взыскиваемая сумма, руб.</t>
  </si>
  <si>
    <t>Взысканная сумма, руб.</t>
  </si>
  <si>
    <t>д. Москакасы, ул. Зеленая, д.1</t>
  </si>
  <si>
    <t>д. Москакасы, ул. Зеленая, д.2</t>
  </si>
  <si>
    <t>д. Москакасы, ул. Зеленая, д.3</t>
  </si>
  <si>
    <t>д. Москакасы, ул. Зеленая, д.3а</t>
  </si>
  <si>
    <t>д. Москакасы, ул. Зеленая, д.4</t>
  </si>
  <si>
    <t>д. Москакасы, ул. Зеленая, д.5</t>
  </si>
  <si>
    <t>д. Москакасы, ул. Зеленая, д.6</t>
  </si>
  <si>
    <t>д. Москакасы, ул. Зеленая, д.7</t>
  </si>
  <si>
    <t>д. Москакасы, ул. Зеленая, д.8</t>
  </si>
  <si>
    <t>д. Тренькино, ул. Новая, д.1</t>
  </si>
  <si>
    <t>д. Тренькино, ул. Новая, д.2</t>
  </si>
  <si>
    <t>д. Тренькино, ул. Новая, д.3</t>
  </si>
  <si>
    <t>д. Тренькино, ул. Новая, д.4</t>
  </si>
  <si>
    <t>с. Большой Сундырь, пер. Учительский, д.4</t>
  </si>
  <si>
    <t>с. Большой Сундырь, ул. Заводская, д.20</t>
  </si>
  <si>
    <t>с. Большой Сундырь, ул. Заводская, д.22</t>
  </si>
  <si>
    <t>с. Большой Сундырь, ул. Мичурина, д.10</t>
  </si>
  <si>
    <t>с. Большой Сундырь, ул. Мичурина, д.12</t>
  </si>
  <si>
    <t>с. Большой Сундырь, ул. Мичурина, д.14</t>
  </si>
  <si>
    <t>с. Большой Сундырь, ул. Новая, д.1</t>
  </si>
  <si>
    <t>с. Большой Сундырь, ул. Новая, д.11</t>
  </si>
  <si>
    <t>с. Большой Сундырь, ул. Новая, д.12</t>
  </si>
  <si>
    <t>с. Большой Сундырь, ул. Новая, д.14</t>
  </si>
  <si>
    <t>с. Большой Сундырь, ул. Новая, д.3</t>
  </si>
  <si>
    <t>с. Большой Сундырь, ул. Новая, д.32</t>
  </si>
  <si>
    <t>с. Большой Сундырь, ул. Новая, д.34</t>
  </si>
  <si>
    <t>с. Большой Сундырь, ул. Новая, д.5</t>
  </si>
  <si>
    <t>с. Большой Сундырь, ул. Новая, д.7</t>
  </si>
  <si>
    <t>с. Большой Сундырь, ул. Советская, д.11</t>
  </si>
  <si>
    <t>с. Большой Сундырь, ул. Советская, д.13</t>
  </si>
  <si>
    <t>с. Большой Сундырь, ул. Советская, д.15</t>
  </si>
  <si>
    <t>с. Большой Сундырь, ул. Советская, д.17</t>
  </si>
  <si>
    <t>с. Моргауши, ул. 50 лет Октября, д.10</t>
  </si>
  <si>
    <t>с. Моргауши, ул. 50 лет Октября, д.12</t>
  </si>
  <si>
    <t>с. Моргауши, ул. 50 лет Октября, д.14</t>
  </si>
  <si>
    <t>с. Моргауши, ул. 50 лет Октября, д.22</t>
  </si>
  <si>
    <t>с. Моргауши, ул. 50 лет Октября, д.26</t>
  </si>
  <si>
    <t>с. Моргауши, ул. 50 лет Октября, д.28</t>
  </si>
  <si>
    <t>с. Моргауши, ул. 50 лет Октября, д.30</t>
  </si>
  <si>
    <t>с. Моргауши, ул. 50 лет Октября, д.32</t>
  </si>
  <si>
    <t>с. Моргауши, ул. 50 лет Октября, д.36</t>
  </si>
  <si>
    <t>с. Моргауши, ул. 50 лет Октября, д.38</t>
  </si>
  <si>
    <t>с. Моргауши, ул. 50 лет Октября, д.40</t>
  </si>
  <si>
    <t>с. Моргауши, ул. 50 лет Октября, д.42</t>
  </si>
  <si>
    <t>с. Моргауши, ул. 50 лет Октября, д.44</t>
  </si>
  <si>
    <t>с. Моргауши, ул. 50 лет Октября, д.44а</t>
  </si>
  <si>
    <t>с. Моргауши, ул. Восточная, д.6</t>
  </si>
  <si>
    <t>с. Моргауши, ул. Восточная, д.7</t>
  </si>
  <si>
    <t>с. Моргауши, ул. Гагарина, д.14</t>
  </si>
  <si>
    <t>с. Моргауши, ул. Гагарина, д.18</t>
  </si>
  <si>
    <t>с. Моргауши, ул. Гагарина, д.20</t>
  </si>
  <si>
    <t>с. Моргауши, ул. Гагарина, д.8</t>
  </si>
  <si>
    <t>с. Моргауши, ул. Заводская, д.15</t>
  </si>
  <si>
    <t>с. Моргауши, ул. Заводская, д.17</t>
  </si>
  <si>
    <t>с. Моргауши, ул. Коммунальная, д.4</t>
  </si>
  <si>
    <t>с. Моргауши, ул. Красная Площадь, д.4</t>
  </si>
  <si>
    <t>с. Моргауши, ул. Красная Площадь, д.6</t>
  </si>
  <si>
    <t>с. Моргауши, ул. Ленина, д.26</t>
  </si>
  <si>
    <t>с. Моргауши, ул. Ленина, д.28</t>
  </si>
  <si>
    <t>с. Моргауши, ул. Ленина, д.32</t>
  </si>
  <si>
    <t>с. Моргауши, ул. Ленина, д.38</t>
  </si>
  <si>
    <t>с. Моргауши, ул. Мира, д.7</t>
  </si>
  <si>
    <t>с. Моргауши, ул. Мира, д.9</t>
  </si>
  <si>
    <t>с. Моргауши, ул. Парковая, д.1</t>
  </si>
  <si>
    <t>с. Моргауши, ул. Парковая, д.2</t>
  </si>
  <si>
    <t>с. Моргауши, ул. Парковая, д.3</t>
  </si>
  <si>
    <t>с. Моргауши, ул. Парковая, д.3а</t>
  </si>
  <si>
    <t>с. Моргауши, ул. Парковая, д.4</t>
  </si>
  <si>
    <t>с. Моргауши, ул. Парковая, д.5</t>
  </si>
  <si>
    <t>с. Моргауши, ул. Парковая, д.5а</t>
  </si>
  <si>
    <t>с. Моргауши, ул. Парковая, д.6</t>
  </si>
  <si>
    <t>с.  Моргауши, ул. Парковая, д.8</t>
  </si>
  <si>
    <t>с. Моргауши, ул. Парковая, д.9</t>
  </si>
  <si>
    <t>с. Моргауши, ул. Парковая, д.12</t>
  </si>
  <si>
    <t>с. Моргауши, ул. Чапаева, д.59</t>
  </si>
  <si>
    <t>с. Юнга, ул. Центральная, д.35</t>
  </si>
  <si>
    <t>с.Моргауши, ул.Парковая, д.10</t>
  </si>
  <si>
    <t>с. Моргауши, ул. Парковая, д.7</t>
  </si>
  <si>
    <t>Юрист</t>
  </si>
  <si>
    <t>Семенова Н.Г.</t>
  </si>
  <si>
    <t xml:space="preserve">                         </t>
  </si>
  <si>
    <t>Должник: Семенов Валерий Витальевич</t>
  </si>
  <si>
    <t>проживающий по адресу: с.Моргауши ул.50 лет Октября д.44 кв.28</t>
  </si>
  <si>
    <t>с 11. 04.2011 по 10.05.2011</t>
  </si>
  <si>
    <t>Должник: Перцева Зоя Яковлевна</t>
  </si>
  <si>
    <t>проживающая по адресу: с.Моргауши ул.50 лет Октября д.28 кв.12</t>
  </si>
  <si>
    <t>с 11.08.2010 по 10.09.2010</t>
  </si>
  <si>
    <t>с 11. 01.2011 по 10.02.2011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</si>
</sst>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YY"/>
    <numFmt numFmtId="166" formatCode="0.00"/>
    <numFmt numFmtId="167" formatCode="@"/>
    <numFmt numFmtId="168" formatCode="0"/>
    <numFmt numFmtId="169" formatCode="0.00%"/>
  </numFmts>
  <fonts count="1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color indexed="58"/>
      <name val="Times New Roman"/>
      <family val="1"/>
    </font>
    <font>
      <b/>
      <sz val="9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right" vertic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justify" vertical="center"/>
    </xf>
    <xf numFmtId="164" fontId="3" fillId="2" borderId="1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7" fontId="1" fillId="2" borderId="1" xfId="0" applyNumberFormat="1" applyFont="1" applyFill="1" applyBorder="1" applyAlignment="1" applyProtection="1">
      <alignment horizontal="left" vertical="center" wrapText="1" shrinkToFit="1"/>
      <protection/>
    </xf>
    <xf numFmtId="168" fontId="4" fillId="0" borderId="1" xfId="0" applyNumberFormat="1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8" fontId="4" fillId="0" borderId="1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1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1" fillId="0" borderId="2" xfId="0" applyFont="1" applyBorder="1" applyAlignment="1">
      <alignment horizontal="center"/>
    </xf>
    <xf numFmtId="166" fontId="7" fillId="0" borderId="1" xfId="0" applyNumberFormat="1" applyFont="1" applyBorder="1" applyAlignment="1">
      <alignment horizontal="left"/>
    </xf>
    <xf numFmtId="164" fontId="1" fillId="0" borderId="2" xfId="0" applyFont="1" applyBorder="1" applyAlignment="1">
      <alignment/>
    </xf>
    <xf numFmtId="169" fontId="1" fillId="0" borderId="2" xfId="0" applyNumberFormat="1" applyFont="1" applyBorder="1" applyAlignment="1">
      <alignment/>
    </xf>
    <xf numFmtId="164" fontId="2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9" fillId="0" borderId="0" xfId="0" applyFont="1" applyAlignment="1">
      <alignment/>
    </xf>
    <xf numFmtId="164" fontId="1" fillId="0" borderId="0" xfId="0" applyFont="1" applyAlignment="1">
      <alignment horizontal="justify" vertical="center"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7" sqref="B7"/>
    </sheetView>
  </sheetViews>
  <sheetFormatPr defaultColWidth="9.140625" defaultRowHeight="12.75"/>
  <cols>
    <col min="1" max="1" width="23.8515625" style="0" customWidth="1"/>
    <col min="2" max="2" width="11.00390625" style="0" customWidth="1"/>
    <col min="3" max="3" width="11.140625" style="0" customWidth="1"/>
    <col min="5" max="6" width="10.851562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spans="1:6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2.75">
      <c r="A6" s="2">
        <v>40391</v>
      </c>
      <c r="B6" s="1">
        <v>870.54</v>
      </c>
      <c r="C6" s="1"/>
      <c r="D6" s="1"/>
      <c r="E6" s="1"/>
      <c r="F6" s="1">
        <f>B6+E6</f>
        <v>870.54</v>
      </c>
    </row>
    <row r="7" spans="1:6" ht="12.75">
      <c r="A7" s="1" t="s">
        <v>9</v>
      </c>
      <c r="B7" s="1">
        <v>1693.37</v>
      </c>
      <c r="C7" s="1">
        <v>30</v>
      </c>
      <c r="D7" s="1">
        <v>0.00027</v>
      </c>
      <c r="E7" s="3">
        <f>B6*C7*D7</f>
        <v>7.051373999999999</v>
      </c>
      <c r="F7" s="3">
        <f>B7+E7</f>
        <v>1700.4213739999998</v>
      </c>
    </row>
    <row r="8" spans="1:6" ht="12.75">
      <c r="A8" s="1" t="s">
        <v>10</v>
      </c>
      <c r="B8" s="1">
        <v>1693.37</v>
      </c>
      <c r="C8" s="1">
        <v>30</v>
      </c>
      <c r="D8" s="1">
        <v>0.00027</v>
      </c>
      <c r="E8" s="3">
        <f>(B6+B7)*C8*D8</f>
        <v>20.767670999999996</v>
      </c>
      <c r="F8" s="3">
        <f>B8+E8</f>
        <v>1714.137671</v>
      </c>
    </row>
    <row r="9" spans="1:6" ht="12.75">
      <c r="A9" s="1" t="s">
        <v>11</v>
      </c>
      <c r="B9" s="1">
        <v>1693.37</v>
      </c>
      <c r="C9" s="1">
        <v>30</v>
      </c>
      <c r="D9" s="1">
        <v>0.00027</v>
      </c>
      <c r="E9" s="3">
        <f>(B8+B7+B6)*C9*D9</f>
        <v>34.483968</v>
      </c>
      <c r="F9" s="3">
        <f>B9+E9</f>
        <v>1727.853968</v>
      </c>
    </row>
    <row r="10" spans="1:6" ht="12.75">
      <c r="A10" s="1" t="s">
        <v>12</v>
      </c>
      <c r="B10" s="1">
        <v>1693.37</v>
      </c>
      <c r="C10" s="1">
        <v>30</v>
      </c>
      <c r="D10" s="1">
        <v>0.00027</v>
      </c>
      <c r="E10" s="3">
        <f>(B9+B8+B7+B6)*C10*D10</f>
        <v>48.200265</v>
      </c>
      <c r="F10" s="3">
        <f>B10+E10</f>
        <v>1741.5702649999998</v>
      </c>
    </row>
    <row r="11" spans="1:6" ht="12.75">
      <c r="A11" s="1" t="s">
        <v>13</v>
      </c>
      <c r="B11" s="1">
        <v>1952.38</v>
      </c>
      <c r="C11" s="1">
        <v>30</v>
      </c>
      <c r="D11" s="1">
        <v>0.00027</v>
      </c>
      <c r="E11" s="3">
        <f>(B10+B9+B8+B7+B6)*C11*D11</f>
        <v>61.91656199999999</v>
      </c>
      <c r="F11" s="3">
        <f>B11+E11</f>
        <v>2014.296562</v>
      </c>
    </row>
    <row r="12" spans="1:6" ht="12.75">
      <c r="A12" s="1" t="s">
        <v>14</v>
      </c>
      <c r="B12" s="1">
        <v>1952.38</v>
      </c>
      <c r="C12" s="1">
        <v>30</v>
      </c>
      <c r="D12" s="1">
        <v>0.00027</v>
      </c>
      <c r="E12" s="3">
        <f>(B11+B10+B9+B8+B7+B6)*C12*D12</f>
        <v>77.73084000000001</v>
      </c>
      <c r="F12" s="3">
        <f>B12+E12</f>
        <v>2030.11084</v>
      </c>
    </row>
    <row r="13" spans="1:6" ht="12.75">
      <c r="A13" s="1" t="s">
        <v>15</v>
      </c>
      <c r="B13" s="1">
        <v>1952.38</v>
      </c>
      <c r="C13" s="1">
        <v>30</v>
      </c>
      <c r="D13" s="1">
        <v>0.00027</v>
      </c>
      <c r="E13" s="3">
        <f>(B12+B11+B10+B9+B8+B7+B6)*C13*D13</f>
        <v>93.54511799999999</v>
      </c>
      <c r="F13" s="3">
        <f>B13+E13</f>
        <v>2045.925118</v>
      </c>
    </row>
    <row r="14" spans="1:6" ht="12.75">
      <c r="A14" s="1" t="s">
        <v>16</v>
      </c>
      <c r="B14" s="1">
        <v>1952.38</v>
      </c>
      <c r="C14" s="1">
        <v>30</v>
      </c>
      <c r="D14" s="1">
        <v>0.00027</v>
      </c>
      <c r="E14" s="3">
        <f>(B13+B12+B11+B10+B9+B8+B7+B6)*C14*D14</f>
        <v>109.359396</v>
      </c>
      <c r="F14" s="3">
        <f>B14+E14</f>
        <v>2061.739396</v>
      </c>
    </row>
    <row r="15" spans="1:6" ht="12.75">
      <c r="A15" s="1" t="s">
        <v>17</v>
      </c>
      <c r="B15" s="1">
        <f>SUM(B6:B14)</f>
        <v>15453.540000000005</v>
      </c>
      <c r="C15" s="1"/>
      <c r="D15" s="1"/>
      <c r="E15" s="3">
        <f>SUM(E6:E14)</f>
        <v>453.05519400000003</v>
      </c>
      <c r="F15" s="3">
        <f>SUM(F6:F14)</f>
        <v>15906.595194000001</v>
      </c>
    </row>
    <row r="18" ht="12.75">
      <c r="A18" t="s">
        <v>18</v>
      </c>
    </row>
    <row r="21" ht="12.75">
      <c r="A21" t="s">
        <v>19</v>
      </c>
    </row>
    <row r="22" ht="12.75">
      <c r="A22" t="s">
        <v>20</v>
      </c>
    </row>
    <row r="24" ht="12.75">
      <c r="A24" t="s">
        <v>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SheetLayoutView="100" workbookViewId="0" topLeftCell="A49">
      <selection activeCell="J24" sqref="J24"/>
    </sheetView>
  </sheetViews>
  <sheetFormatPr defaultColWidth="9.140625" defaultRowHeight="12.75"/>
  <cols>
    <col min="1" max="1" width="5.7109375" style="0" customWidth="1"/>
    <col min="2" max="2" width="43.28125" style="0" customWidth="1"/>
    <col min="3" max="3" width="15.28125" style="0" customWidth="1"/>
    <col min="4" max="4" width="13.7109375" style="0" customWidth="1"/>
    <col min="5" max="5" width="15.28125" style="0" customWidth="1"/>
    <col min="6" max="6" width="25.57421875" style="0" customWidth="1"/>
    <col min="7" max="7" width="23.7109375" style="0" customWidth="1"/>
    <col min="8" max="8" width="10.57421875" style="0" customWidth="1"/>
    <col min="9" max="9" width="14.7109375" style="0" customWidth="1"/>
    <col min="10" max="10" width="23.140625" style="0" customWidth="1"/>
    <col min="11" max="13" width="11.28125" style="0" customWidth="1"/>
  </cols>
  <sheetData>
    <row r="1" spans="1:9" ht="12.75">
      <c r="A1" s="4"/>
      <c r="B1" s="5" t="s">
        <v>22</v>
      </c>
      <c r="C1" s="5"/>
      <c r="D1" s="5"/>
      <c r="E1" s="5"/>
      <c r="F1" s="5"/>
      <c r="G1" s="4"/>
      <c r="H1" s="4"/>
      <c r="I1" s="4"/>
    </row>
    <row r="2" spans="1:9" ht="12.75">
      <c r="A2" s="4"/>
      <c r="B2" s="5"/>
      <c r="C2" s="5"/>
      <c r="D2" s="5"/>
      <c r="E2" s="5"/>
      <c r="F2" s="5"/>
      <c r="G2" s="4"/>
      <c r="H2" s="4"/>
      <c r="I2" s="4"/>
    </row>
    <row r="3" spans="1:9" ht="12.75">
      <c r="A3" s="4"/>
      <c r="B3" s="4" t="s">
        <v>23</v>
      </c>
      <c r="C3" s="4"/>
      <c r="D3" s="4"/>
      <c r="E3" s="4"/>
      <c r="F3" s="4"/>
      <c r="G3" s="4"/>
      <c r="H3" s="4"/>
      <c r="I3" s="4"/>
    </row>
    <row r="4" spans="1:9" ht="12.75" hidden="1">
      <c r="A4" s="4"/>
      <c r="B4" s="4"/>
      <c r="C4" s="4"/>
      <c r="D4" s="4"/>
      <c r="E4" s="4"/>
      <c r="F4" s="4"/>
      <c r="G4" s="4"/>
      <c r="H4" s="4"/>
      <c r="I4" s="4"/>
    </row>
    <row r="5" spans="1:9" ht="12.75" hidden="1">
      <c r="A5" s="4"/>
      <c r="B5" s="4"/>
      <c r="C5" s="4"/>
      <c r="D5" s="4"/>
      <c r="E5" s="4"/>
      <c r="F5" s="4"/>
      <c r="G5" s="4"/>
      <c r="H5" s="4"/>
      <c r="I5" s="4"/>
    </row>
    <row r="6" spans="1:9" ht="12.75" hidden="1">
      <c r="A6" s="4"/>
      <c r="B6" s="4"/>
      <c r="C6" s="4"/>
      <c r="D6" s="4"/>
      <c r="E6" s="4"/>
      <c r="F6" s="4"/>
      <c r="G6" s="4"/>
      <c r="H6" s="4"/>
      <c r="I6" s="4"/>
    </row>
    <row r="7" spans="1:13" ht="61.5" customHeight="1">
      <c r="A7" s="6" t="s">
        <v>24</v>
      </c>
      <c r="B7" s="6" t="s">
        <v>25</v>
      </c>
      <c r="C7" s="7" t="s">
        <v>26</v>
      </c>
      <c r="D7" s="7" t="s">
        <v>27</v>
      </c>
      <c r="E7" s="7" t="s">
        <v>28</v>
      </c>
      <c r="F7" s="8" t="s">
        <v>29</v>
      </c>
      <c r="G7" s="6" t="s">
        <v>30</v>
      </c>
      <c r="J7" s="9"/>
      <c r="K7" s="9"/>
      <c r="L7" s="9"/>
      <c r="M7" s="9"/>
    </row>
    <row r="8" spans="1:13" ht="12.75">
      <c r="A8" s="6">
        <v>1</v>
      </c>
      <c r="B8" s="10" t="s">
        <v>31</v>
      </c>
      <c r="C8" s="11"/>
      <c r="D8" s="11"/>
      <c r="E8" s="12">
        <v>1</v>
      </c>
      <c r="F8" s="12">
        <v>7368.46</v>
      </c>
      <c r="G8" s="12">
        <v>0</v>
      </c>
      <c r="J8" s="9"/>
      <c r="K8" s="9"/>
      <c r="L8" s="9"/>
      <c r="M8" s="9"/>
    </row>
    <row r="9" spans="1:13" ht="12.75">
      <c r="A9" s="6">
        <v>2</v>
      </c>
      <c r="B9" s="10" t="s">
        <v>32</v>
      </c>
      <c r="C9" s="11"/>
      <c r="D9" s="11"/>
      <c r="E9" s="12">
        <v>2</v>
      </c>
      <c r="F9" s="12">
        <v>14599.79</v>
      </c>
      <c r="G9" s="12">
        <v>14599.79</v>
      </c>
      <c r="J9" s="9"/>
      <c r="K9" s="9"/>
      <c r="L9" s="9"/>
      <c r="M9" s="9"/>
    </row>
    <row r="10" spans="1:13" ht="12.75">
      <c r="A10" s="6">
        <v>3</v>
      </c>
      <c r="B10" s="10" t="s">
        <v>33</v>
      </c>
      <c r="C10" s="11"/>
      <c r="D10" s="11"/>
      <c r="E10" s="12">
        <v>2</v>
      </c>
      <c r="F10" s="12">
        <v>18200.97</v>
      </c>
      <c r="G10" s="12">
        <v>5500</v>
      </c>
      <c r="J10" s="9"/>
      <c r="K10" s="9"/>
      <c r="L10" s="9"/>
      <c r="M10" s="9"/>
    </row>
    <row r="11" spans="1:13" ht="12.75">
      <c r="A11" s="6">
        <v>4</v>
      </c>
      <c r="B11" s="10" t="s">
        <v>34</v>
      </c>
      <c r="C11" s="11"/>
      <c r="D11" s="11"/>
      <c r="E11" s="12">
        <v>5</v>
      </c>
      <c r="F11" s="12">
        <v>52892.89</v>
      </c>
      <c r="G11" s="12">
        <v>52892.89</v>
      </c>
      <c r="J11" s="9"/>
      <c r="K11" s="9"/>
      <c r="L11" s="9"/>
      <c r="M11" s="9"/>
    </row>
    <row r="12" spans="1:13" ht="12.75">
      <c r="A12" s="6">
        <v>5</v>
      </c>
      <c r="B12" s="10" t="s">
        <v>35</v>
      </c>
      <c r="C12" s="11"/>
      <c r="D12" s="11"/>
      <c r="E12" s="13"/>
      <c r="F12" s="13"/>
      <c r="G12" s="13"/>
      <c r="J12" s="9"/>
      <c r="K12" s="9"/>
      <c r="L12" s="9"/>
      <c r="M12" s="9"/>
    </row>
    <row r="13" spans="1:13" ht="12.75">
      <c r="A13" s="6">
        <v>6</v>
      </c>
      <c r="B13" s="10" t="s">
        <v>36</v>
      </c>
      <c r="C13" s="11"/>
      <c r="D13" s="11"/>
      <c r="E13" s="12">
        <v>1</v>
      </c>
      <c r="F13" s="12">
        <v>7080.28</v>
      </c>
      <c r="G13" s="12">
        <v>7080.28</v>
      </c>
      <c r="J13" s="9"/>
      <c r="K13" s="9"/>
      <c r="L13" s="9"/>
      <c r="M13" s="9"/>
    </row>
    <row r="14" spans="1:13" ht="12.75">
      <c r="A14" s="6">
        <v>7</v>
      </c>
      <c r="B14" s="10" t="s">
        <v>37</v>
      </c>
      <c r="C14" s="11"/>
      <c r="D14" s="11"/>
      <c r="E14" s="13"/>
      <c r="F14" s="13"/>
      <c r="G14" s="13"/>
      <c r="J14" s="9"/>
      <c r="K14" s="9"/>
      <c r="L14" s="9"/>
      <c r="M14" s="9"/>
    </row>
    <row r="15" spans="1:13" ht="12.75">
      <c r="A15" s="6">
        <v>8</v>
      </c>
      <c r="B15" s="10" t="s">
        <v>38</v>
      </c>
      <c r="C15" s="11"/>
      <c r="D15" s="11"/>
      <c r="E15" s="12">
        <v>3</v>
      </c>
      <c r="F15" s="12">
        <v>19184.73</v>
      </c>
      <c r="G15" s="12">
        <v>18119.49</v>
      </c>
      <c r="J15" s="9"/>
      <c r="K15" s="9"/>
      <c r="L15" s="9"/>
      <c r="M15" s="9"/>
    </row>
    <row r="16" spans="1:13" ht="12.75">
      <c r="A16" s="6">
        <v>9</v>
      </c>
      <c r="B16" s="10" t="s">
        <v>39</v>
      </c>
      <c r="C16" s="11"/>
      <c r="D16" s="11"/>
      <c r="E16" s="12">
        <v>4</v>
      </c>
      <c r="F16" s="12">
        <v>25497.68</v>
      </c>
      <c r="G16" s="12">
        <v>25497.68</v>
      </c>
      <c r="J16" s="9"/>
      <c r="K16" s="9"/>
      <c r="L16" s="9"/>
      <c r="M16" s="9"/>
    </row>
    <row r="17" spans="1:13" ht="12.75">
      <c r="A17" s="6">
        <v>10</v>
      </c>
      <c r="B17" s="10" t="s">
        <v>40</v>
      </c>
      <c r="C17" s="11"/>
      <c r="D17" s="11"/>
      <c r="E17" s="12">
        <v>2</v>
      </c>
      <c r="F17" s="12">
        <v>52536.81</v>
      </c>
      <c r="G17" s="12">
        <v>29764.23</v>
      </c>
      <c r="J17" s="9"/>
      <c r="K17" s="9"/>
      <c r="L17" s="9"/>
      <c r="M17" s="9"/>
    </row>
    <row r="18" spans="1:13" ht="12.75">
      <c r="A18" s="6">
        <v>11</v>
      </c>
      <c r="B18" s="10" t="s">
        <v>41</v>
      </c>
      <c r="C18" s="11"/>
      <c r="D18" s="11"/>
      <c r="E18" s="13"/>
      <c r="F18" s="13"/>
      <c r="G18" s="13"/>
      <c r="J18" s="9"/>
      <c r="K18" s="9"/>
      <c r="L18" s="9"/>
      <c r="M18" s="9"/>
    </row>
    <row r="19" spans="1:13" ht="12.75">
      <c r="A19" s="6">
        <v>12</v>
      </c>
      <c r="B19" s="10" t="s">
        <v>42</v>
      </c>
      <c r="C19" s="11"/>
      <c r="D19" s="11"/>
      <c r="E19" s="12">
        <v>2</v>
      </c>
      <c r="F19" s="12">
        <v>25527.42</v>
      </c>
      <c r="G19" s="12">
        <v>25527.42</v>
      </c>
      <c r="J19" s="9"/>
      <c r="K19" s="9"/>
      <c r="L19" s="9"/>
      <c r="M19" s="9"/>
    </row>
    <row r="20" spans="1:13" ht="12.75">
      <c r="A20" s="6">
        <v>13</v>
      </c>
      <c r="B20" s="10" t="s">
        <v>43</v>
      </c>
      <c r="C20" s="11"/>
      <c r="D20" s="11"/>
      <c r="E20" s="12">
        <v>1</v>
      </c>
      <c r="F20" s="12">
        <v>20670.45</v>
      </c>
      <c r="G20" s="12">
        <v>20670.45</v>
      </c>
      <c r="J20" s="9"/>
      <c r="K20" s="9"/>
      <c r="L20" s="9"/>
      <c r="M20" s="9"/>
    </row>
    <row r="21" spans="1:13" ht="12.75">
      <c r="A21" s="6">
        <v>14</v>
      </c>
      <c r="B21" s="10" t="s">
        <v>44</v>
      </c>
      <c r="C21" s="14"/>
      <c r="D21" s="14"/>
      <c r="E21" s="12">
        <v>2</v>
      </c>
      <c r="F21" s="12">
        <v>25270.32</v>
      </c>
      <c r="G21" s="12">
        <v>21525.52</v>
      </c>
      <c r="J21" s="9"/>
      <c r="K21" s="9"/>
      <c r="L21" s="9"/>
      <c r="M21" s="9"/>
    </row>
    <row r="22" spans="1:13" ht="12.75">
      <c r="A22" s="6">
        <v>15</v>
      </c>
      <c r="B22" s="10" t="s">
        <v>45</v>
      </c>
      <c r="C22" s="14"/>
      <c r="D22" s="14"/>
      <c r="E22" s="13"/>
      <c r="F22" s="13"/>
      <c r="G22" s="13"/>
      <c r="J22" s="9"/>
      <c r="K22" s="9"/>
      <c r="L22" s="9"/>
      <c r="M22" s="9"/>
    </row>
    <row r="23" spans="1:13" ht="12.75">
      <c r="A23" s="6">
        <v>16</v>
      </c>
      <c r="B23" s="10" t="s">
        <v>46</v>
      </c>
      <c r="C23" s="14"/>
      <c r="D23" s="14"/>
      <c r="E23" s="12">
        <v>2</v>
      </c>
      <c r="F23" s="12">
        <v>10325.34</v>
      </c>
      <c r="G23" s="12">
        <v>10325.34</v>
      </c>
      <c r="J23" s="9"/>
      <c r="K23" s="9"/>
      <c r="L23" s="9"/>
      <c r="M23" s="9"/>
    </row>
    <row r="24" spans="1:13" ht="12.75">
      <c r="A24" s="6">
        <v>17</v>
      </c>
      <c r="B24" s="10" t="s">
        <v>47</v>
      </c>
      <c r="C24" s="14"/>
      <c r="D24" s="14"/>
      <c r="E24" s="12">
        <v>1</v>
      </c>
      <c r="F24" s="12">
        <v>13947.29</v>
      </c>
      <c r="G24" s="12">
        <v>13947.29</v>
      </c>
      <c r="J24" s="9"/>
      <c r="K24" s="9"/>
      <c r="L24" s="9"/>
      <c r="M24" s="9"/>
    </row>
    <row r="25" spans="1:13" ht="12.75">
      <c r="A25" s="6">
        <v>18</v>
      </c>
      <c r="B25" s="10" t="s">
        <v>48</v>
      </c>
      <c r="C25" s="14"/>
      <c r="D25" s="14"/>
      <c r="E25" s="13"/>
      <c r="F25" s="13"/>
      <c r="G25" s="13"/>
      <c r="J25" s="9"/>
      <c r="K25" s="9"/>
      <c r="L25" s="9"/>
      <c r="M25" s="9"/>
    </row>
    <row r="26" spans="1:13" ht="12.75">
      <c r="A26" s="6">
        <v>19</v>
      </c>
      <c r="B26" s="10" t="s">
        <v>49</v>
      </c>
      <c r="C26" s="14"/>
      <c r="D26" s="14"/>
      <c r="E26" s="13"/>
      <c r="F26" s="13"/>
      <c r="G26" s="13"/>
      <c r="J26" s="9"/>
      <c r="K26" s="9"/>
      <c r="L26" s="9"/>
      <c r="M26" s="9"/>
    </row>
    <row r="27" spans="1:13" ht="12.75">
      <c r="A27" s="6">
        <v>20</v>
      </c>
      <c r="B27" s="10" t="s">
        <v>50</v>
      </c>
      <c r="C27" s="14"/>
      <c r="D27" s="14"/>
      <c r="E27" s="12">
        <v>1</v>
      </c>
      <c r="F27" s="12">
        <v>46864.79</v>
      </c>
      <c r="G27" s="12">
        <v>25764.23</v>
      </c>
      <c r="J27" s="9"/>
      <c r="K27" s="9"/>
      <c r="L27" s="9"/>
      <c r="M27" s="9"/>
    </row>
    <row r="28" spans="1:13" ht="12.75">
      <c r="A28" s="6">
        <v>21</v>
      </c>
      <c r="B28" s="10" t="s">
        <v>51</v>
      </c>
      <c r="C28" s="14"/>
      <c r="D28" s="14"/>
      <c r="E28" s="13"/>
      <c r="F28" s="13"/>
      <c r="G28" s="13"/>
      <c r="J28" s="9"/>
      <c r="K28" s="9"/>
      <c r="L28" s="9"/>
      <c r="M28" s="9"/>
    </row>
    <row r="29" spans="1:13" ht="12.75">
      <c r="A29" s="6">
        <v>22</v>
      </c>
      <c r="B29" s="10" t="s">
        <v>52</v>
      </c>
      <c r="C29" s="14"/>
      <c r="D29" s="14"/>
      <c r="E29" s="13"/>
      <c r="F29" s="13"/>
      <c r="G29" s="13"/>
      <c r="J29" s="9"/>
      <c r="K29" s="9"/>
      <c r="L29" s="9"/>
      <c r="M29" s="9"/>
    </row>
    <row r="30" spans="1:13" ht="12.75">
      <c r="A30" s="6">
        <v>23</v>
      </c>
      <c r="B30" s="10" t="s">
        <v>53</v>
      </c>
      <c r="C30" s="14"/>
      <c r="D30" s="14"/>
      <c r="E30" s="12">
        <v>1</v>
      </c>
      <c r="F30" s="12">
        <v>9954.85</v>
      </c>
      <c r="G30" s="12">
        <v>9954.85</v>
      </c>
      <c r="J30" s="9"/>
      <c r="K30" s="9"/>
      <c r="L30" s="9"/>
      <c r="M30" s="9"/>
    </row>
    <row r="31" spans="1:13" ht="12.75">
      <c r="A31" s="6">
        <v>24</v>
      </c>
      <c r="B31" s="10" t="s">
        <v>54</v>
      </c>
      <c r="C31" s="14"/>
      <c r="D31" s="14"/>
      <c r="E31" s="12">
        <v>3</v>
      </c>
      <c r="F31" s="12">
        <v>34881.95</v>
      </c>
      <c r="G31" s="12">
        <v>30650.83</v>
      </c>
      <c r="J31" s="9"/>
      <c r="K31" s="9"/>
      <c r="L31" s="9"/>
      <c r="M31" s="9"/>
    </row>
    <row r="32" spans="1:13" ht="12.75">
      <c r="A32" s="6">
        <v>25</v>
      </c>
      <c r="B32" s="10" t="s">
        <v>55</v>
      </c>
      <c r="C32" s="14"/>
      <c r="D32" s="14"/>
      <c r="E32" s="12">
        <v>3</v>
      </c>
      <c r="F32" s="12">
        <v>27969.07</v>
      </c>
      <c r="G32" s="12">
        <v>5652</v>
      </c>
      <c r="J32" s="9"/>
      <c r="K32" s="9"/>
      <c r="L32" s="9"/>
      <c r="M32" s="9"/>
    </row>
    <row r="33" spans="1:13" ht="12.75">
      <c r="A33" s="6">
        <v>26</v>
      </c>
      <c r="B33" s="10" t="s">
        <v>56</v>
      </c>
      <c r="C33" s="14"/>
      <c r="D33" s="14"/>
      <c r="E33" s="12">
        <v>4</v>
      </c>
      <c r="F33" s="12">
        <v>27816.86</v>
      </c>
      <c r="G33" s="12">
        <v>19847.96</v>
      </c>
      <c r="J33" s="15"/>
      <c r="K33" s="15"/>
      <c r="L33" s="15"/>
      <c r="M33" s="15"/>
    </row>
    <row r="34" spans="1:13" ht="12.75">
      <c r="A34" s="6">
        <v>27</v>
      </c>
      <c r="B34" s="10" t="s">
        <v>57</v>
      </c>
      <c r="C34" s="14"/>
      <c r="D34" s="14"/>
      <c r="E34" s="13"/>
      <c r="F34" s="13"/>
      <c r="G34" s="13"/>
      <c r="J34" s="15"/>
      <c r="K34" s="15"/>
      <c r="L34" s="15"/>
      <c r="M34" s="15"/>
    </row>
    <row r="35" spans="1:13" ht="12.75">
      <c r="A35" s="6">
        <v>28</v>
      </c>
      <c r="B35" s="10" t="s">
        <v>58</v>
      </c>
      <c r="C35" s="14"/>
      <c r="D35" s="14"/>
      <c r="E35" s="12">
        <v>1</v>
      </c>
      <c r="F35" s="12">
        <v>5894.88</v>
      </c>
      <c r="G35" s="12">
        <v>5894.88</v>
      </c>
      <c r="J35" s="15"/>
      <c r="K35" s="15"/>
      <c r="L35" s="15"/>
      <c r="M35" s="15"/>
    </row>
    <row r="36" spans="1:13" ht="12.75">
      <c r="A36" s="6">
        <v>29</v>
      </c>
      <c r="B36" s="10" t="s">
        <v>59</v>
      </c>
      <c r="C36" s="14"/>
      <c r="D36" s="14"/>
      <c r="E36" s="12">
        <v>1</v>
      </c>
      <c r="F36" s="12">
        <v>5517.37</v>
      </c>
      <c r="G36" s="12">
        <v>5517.37</v>
      </c>
      <c r="J36" s="15"/>
      <c r="K36" s="15"/>
      <c r="L36" s="15"/>
      <c r="M36" s="15"/>
    </row>
    <row r="37" spans="1:13" ht="12.75">
      <c r="A37" s="6">
        <v>30</v>
      </c>
      <c r="B37" s="10" t="s">
        <v>60</v>
      </c>
      <c r="C37" s="14"/>
      <c r="D37" s="14"/>
      <c r="E37" s="12">
        <v>3</v>
      </c>
      <c r="F37" s="12">
        <v>23162.57</v>
      </c>
      <c r="G37" s="12">
        <v>19728.72</v>
      </c>
      <c r="J37" s="15"/>
      <c r="K37" s="15"/>
      <c r="L37" s="15"/>
      <c r="M37" s="15"/>
    </row>
    <row r="38" spans="1:13" ht="12.75">
      <c r="A38" s="16">
        <v>31</v>
      </c>
      <c r="B38" s="10" t="s">
        <v>61</v>
      </c>
      <c r="C38" s="14"/>
      <c r="D38" s="14"/>
      <c r="E38" s="12">
        <v>7</v>
      </c>
      <c r="F38" s="12">
        <v>73240.99</v>
      </c>
      <c r="G38" s="12">
        <v>28053.91</v>
      </c>
      <c r="J38" s="15"/>
      <c r="K38" s="15"/>
      <c r="L38" s="15"/>
      <c r="M38" s="15"/>
    </row>
    <row r="39" spans="1:13" ht="12.75">
      <c r="A39" s="16">
        <v>32</v>
      </c>
      <c r="B39" s="10" t="s">
        <v>62</v>
      </c>
      <c r="C39" s="14"/>
      <c r="D39" s="14"/>
      <c r="E39" s="12">
        <v>3</v>
      </c>
      <c r="F39" s="12">
        <v>70933.26</v>
      </c>
      <c r="G39" s="12">
        <v>6441.25</v>
      </c>
      <c r="J39" s="15"/>
      <c r="K39" s="15"/>
      <c r="L39" s="15"/>
      <c r="M39" s="15"/>
    </row>
    <row r="40" spans="1:13" ht="12.75">
      <c r="A40" s="16">
        <v>33</v>
      </c>
      <c r="B40" s="10" t="s">
        <v>63</v>
      </c>
      <c r="C40" s="14"/>
      <c r="D40" s="14"/>
      <c r="E40" s="12">
        <v>1</v>
      </c>
      <c r="F40" s="12">
        <v>4788.52</v>
      </c>
      <c r="G40" s="12">
        <v>4788.52</v>
      </c>
      <c r="J40" s="15"/>
      <c r="K40" s="15"/>
      <c r="L40" s="15"/>
      <c r="M40" s="15"/>
    </row>
    <row r="41" spans="1:13" ht="12.75">
      <c r="A41" s="16">
        <v>34</v>
      </c>
      <c r="B41" s="10" t="s">
        <v>64</v>
      </c>
      <c r="C41" s="14"/>
      <c r="D41" s="14"/>
      <c r="E41" s="13"/>
      <c r="F41" s="13"/>
      <c r="G41" s="13"/>
      <c r="J41" s="15"/>
      <c r="K41" s="15"/>
      <c r="L41" s="15"/>
      <c r="M41" s="15"/>
    </row>
    <row r="42" spans="1:13" ht="12.75">
      <c r="A42" s="16">
        <v>35</v>
      </c>
      <c r="B42" s="10" t="s">
        <v>65</v>
      </c>
      <c r="C42" s="14"/>
      <c r="D42" s="14"/>
      <c r="E42" s="12">
        <v>1</v>
      </c>
      <c r="F42" s="12">
        <v>10416.07</v>
      </c>
      <c r="G42" s="12">
        <v>3464.32</v>
      </c>
      <c r="J42" s="15"/>
      <c r="K42" s="15"/>
      <c r="L42" s="15"/>
      <c r="M42" s="15"/>
    </row>
    <row r="43" spans="1:13" ht="12.75">
      <c r="A43" s="16">
        <v>36</v>
      </c>
      <c r="B43" s="10" t="s">
        <v>66</v>
      </c>
      <c r="C43" s="14"/>
      <c r="D43" s="17"/>
      <c r="E43" s="12">
        <v>2</v>
      </c>
      <c r="F43" s="12">
        <v>16420.77</v>
      </c>
      <c r="G43" s="12">
        <v>11354.88</v>
      </c>
      <c r="J43" s="15"/>
      <c r="K43" s="15"/>
      <c r="L43" s="15"/>
      <c r="M43" s="15"/>
    </row>
    <row r="44" spans="1:13" ht="12.75">
      <c r="A44" s="16">
        <v>37</v>
      </c>
      <c r="B44" s="10" t="s">
        <v>67</v>
      </c>
      <c r="C44" s="14"/>
      <c r="D44" s="14"/>
      <c r="E44" s="13"/>
      <c r="F44" s="13"/>
      <c r="G44" s="13"/>
      <c r="J44" s="15"/>
      <c r="K44" s="15"/>
      <c r="L44" s="15"/>
      <c r="M44" s="15"/>
    </row>
    <row r="45" spans="1:13" ht="12.75">
      <c r="A45" s="16">
        <v>38</v>
      </c>
      <c r="B45" s="10" t="s">
        <v>68</v>
      </c>
      <c r="C45" s="14"/>
      <c r="D45" s="14"/>
      <c r="E45" s="13"/>
      <c r="F45" s="13"/>
      <c r="G45" s="13"/>
      <c r="J45" s="15"/>
      <c r="K45" s="15"/>
      <c r="L45" s="15"/>
      <c r="M45" s="15"/>
    </row>
    <row r="46" spans="1:13" ht="12.75">
      <c r="A46" s="16">
        <v>39</v>
      </c>
      <c r="B46" s="10" t="s">
        <v>69</v>
      </c>
      <c r="C46" s="14"/>
      <c r="D46" s="14"/>
      <c r="E46" s="12">
        <v>1</v>
      </c>
      <c r="F46" s="12">
        <v>4324.63</v>
      </c>
      <c r="G46" s="12">
        <v>0</v>
      </c>
      <c r="J46" s="15"/>
      <c r="K46" s="15"/>
      <c r="L46" s="15"/>
      <c r="M46" s="15"/>
    </row>
    <row r="47" spans="1:13" ht="12.75">
      <c r="A47" s="16">
        <v>40</v>
      </c>
      <c r="B47" s="10" t="s">
        <v>70</v>
      </c>
      <c r="C47" s="14"/>
      <c r="D47" s="14"/>
      <c r="E47" s="13"/>
      <c r="F47" s="13"/>
      <c r="G47" s="13"/>
      <c r="J47" s="15"/>
      <c r="K47" s="15"/>
      <c r="L47" s="15"/>
      <c r="M47" s="15"/>
    </row>
    <row r="48" spans="1:13" ht="12.75">
      <c r="A48" s="16">
        <v>41</v>
      </c>
      <c r="B48" s="10" t="s">
        <v>71</v>
      </c>
      <c r="C48" s="14"/>
      <c r="D48" s="14"/>
      <c r="E48" s="12">
        <v>1</v>
      </c>
      <c r="F48" s="12">
        <v>6981.36</v>
      </c>
      <c r="G48" s="12">
        <v>6981.36</v>
      </c>
      <c r="J48" s="15"/>
      <c r="K48" s="15"/>
      <c r="L48" s="15"/>
      <c r="M48" s="15"/>
    </row>
    <row r="49" spans="1:13" ht="12.75">
      <c r="A49" s="16">
        <v>42</v>
      </c>
      <c r="B49" s="10" t="s">
        <v>72</v>
      </c>
      <c r="C49" s="14"/>
      <c r="D49" s="14"/>
      <c r="E49" s="12">
        <v>1</v>
      </c>
      <c r="F49" s="12">
        <v>6845</v>
      </c>
      <c r="G49" s="12">
        <v>6845</v>
      </c>
      <c r="J49" s="15"/>
      <c r="K49" s="15"/>
      <c r="L49" s="15"/>
      <c r="M49" s="15"/>
    </row>
    <row r="50" spans="1:13" ht="12.75">
      <c r="A50" s="16">
        <v>43</v>
      </c>
      <c r="B50" s="10" t="s">
        <v>73</v>
      </c>
      <c r="C50" s="14"/>
      <c r="D50" s="14"/>
      <c r="E50" s="12">
        <v>2</v>
      </c>
      <c r="F50" s="12">
        <v>12738.79</v>
      </c>
      <c r="G50" s="12">
        <v>5809.44</v>
      </c>
      <c r="J50" s="15"/>
      <c r="K50" s="15"/>
      <c r="L50" s="15"/>
      <c r="M50" s="15"/>
    </row>
    <row r="51" spans="1:13" ht="12.75">
      <c r="A51" s="16">
        <v>44</v>
      </c>
      <c r="B51" s="10" t="s">
        <v>74</v>
      </c>
      <c r="C51" s="14"/>
      <c r="D51" s="14"/>
      <c r="E51" s="13"/>
      <c r="F51" s="13"/>
      <c r="G51" s="13"/>
      <c r="J51" s="15"/>
      <c r="K51" s="15"/>
      <c r="L51" s="15"/>
      <c r="M51" s="15"/>
    </row>
    <row r="52" spans="1:13" ht="12.75">
      <c r="A52" s="16">
        <v>45</v>
      </c>
      <c r="B52" s="10" t="s">
        <v>75</v>
      </c>
      <c r="C52" s="14"/>
      <c r="D52" s="14"/>
      <c r="E52" s="12">
        <v>6</v>
      </c>
      <c r="F52" s="12">
        <v>47011.52</v>
      </c>
      <c r="G52" s="12">
        <v>40245.87</v>
      </c>
      <c r="J52" s="15"/>
      <c r="K52" s="15"/>
      <c r="L52" s="15"/>
      <c r="M52" s="15"/>
    </row>
    <row r="53" spans="1:13" ht="12.75">
      <c r="A53" s="16">
        <v>46</v>
      </c>
      <c r="B53" s="10" t="s">
        <v>76</v>
      </c>
      <c r="C53" s="14"/>
      <c r="D53" s="14"/>
      <c r="E53" s="13"/>
      <c r="F53" s="13"/>
      <c r="G53" s="13"/>
      <c r="J53" s="15"/>
      <c r="K53" s="15"/>
      <c r="L53" s="15"/>
      <c r="M53" s="15"/>
    </row>
    <row r="54" spans="1:13" ht="12.75">
      <c r="A54" s="16">
        <v>47</v>
      </c>
      <c r="B54" s="10" t="s">
        <v>77</v>
      </c>
      <c r="C54" s="14"/>
      <c r="D54" s="14"/>
      <c r="E54" s="12">
        <v>1</v>
      </c>
      <c r="F54" s="12">
        <v>3641.21</v>
      </c>
      <c r="G54" s="12">
        <v>3641.21</v>
      </c>
      <c r="J54" s="15"/>
      <c r="K54" s="15"/>
      <c r="L54" s="15"/>
      <c r="M54" s="15"/>
    </row>
    <row r="55" spans="1:13" ht="12.75">
      <c r="A55" s="16">
        <v>48</v>
      </c>
      <c r="B55" s="10" t="s">
        <v>78</v>
      </c>
      <c r="C55" s="14"/>
      <c r="D55" s="14"/>
      <c r="E55" s="13"/>
      <c r="F55" s="13"/>
      <c r="G55" s="13"/>
      <c r="J55" s="15"/>
      <c r="K55" s="15"/>
      <c r="L55" s="15"/>
      <c r="M55" s="15"/>
    </row>
    <row r="56" spans="1:13" ht="12.75">
      <c r="A56" s="16">
        <v>49</v>
      </c>
      <c r="B56" s="10" t="s">
        <v>79</v>
      </c>
      <c r="C56" s="14"/>
      <c r="D56" s="14"/>
      <c r="E56" s="13"/>
      <c r="F56" s="13"/>
      <c r="G56" s="13"/>
      <c r="J56" s="15"/>
      <c r="K56" s="15"/>
      <c r="L56" s="15"/>
      <c r="M56" s="15"/>
    </row>
    <row r="57" spans="1:13" ht="12.75">
      <c r="A57" s="16">
        <v>50</v>
      </c>
      <c r="B57" s="10" t="s">
        <v>80</v>
      </c>
      <c r="C57" s="14"/>
      <c r="D57" s="14"/>
      <c r="E57" s="12">
        <v>1</v>
      </c>
      <c r="F57" s="12">
        <v>5399.81</v>
      </c>
      <c r="G57" s="12">
        <v>5399.81</v>
      </c>
      <c r="J57" s="15"/>
      <c r="K57" s="15"/>
      <c r="L57" s="15"/>
      <c r="M57" s="15"/>
    </row>
    <row r="58" spans="1:13" ht="12.75">
      <c r="A58" s="16">
        <v>51</v>
      </c>
      <c r="B58" s="10" t="s">
        <v>81</v>
      </c>
      <c r="C58" s="14"/>
      <c r="D58" s="14"/>
      <c r="E58" s="12">
        <v>4</v>
      </c>
      <c r="F58" s="12">
        <v>24696.98</v>
      </c>
      <c r="G58" s="12">
        <v>24696.98</v>
      </c>
      <c r="J58" s="15"/>
      <c r="K58" s="15"/>
      <c r="L58" s="15"/>
      <c r="M58" s="15"/>
    </row>
    <row r="59" spans="1:13" ht="12.75">
      <c r="A59" s="16">
        <v>52</v>
      </c>
      <c r="B59" s="10" t="s">
        <v>82</v>
      </c>
      <c r="C59" s="14"/>
      <c r="D59" s="14"/>
      <c r="E59" s="12">
        <v>1</v>
      </c>
      <c r="F59" s="12">
        <v>54611.86</v>
      </c>
      <c r="G59" s="12">
        <v>0</v>
      </c>
      <c r="J59" s="15"/>
      <c r="K59" s="15"/>
      <c r="L59" s="15"/>
      <c r="M59" s="15"/>
    </row>
    <row r="60" spans="1:13" ht="12.75">
      <c r="A60" s="16">
        <v>53</v>
      </c>
      <c r="B60" s="10" t="s">
        <v>83</v>
      </c>
      <c r="C60" s="14"/>
      <c r="D60" s="14"/>
      <c r="E60" s="12">
        <v>1</v>
      </c>
      <c r="F60" s="12">
        <v>6180.68</v>
      </c>
      <c r="G60" s="12">
        <v>6180.68</v>
      </c>
      <c r="J60" s="15"/>
      <c r="K60" s="15"/>
      <c r="L60" s="15"/>
      <c r="M60" s="15"/>
    </row>
    <row r="61" spans="1:13" ht="12.75">
      <c r="A61" s="16">
        <v>54</v>
      </c>
      <c r="B61" s="10" t="s">
        <v>84</v>
      </c>
      <c r="C61" s="14"/>
      <c r="D61" s="14"/>
      <c r="E61" s="12">
        <v>1</v>
      </c>
      <c r="F61" s="12">
        <v>7358.04</v>
      </c>
      <c r="G61" s="12">
        <v>7358.04</v>
      </c>
      <c r="J61" s="15"/>
      <c r="K61" s="15"/>
      <c r="L61" s="15"/>
      <c r="M61" s="15"/>
    </row>
    <row r="62" spans="1:13" ht="12.75">
      <c r="A62" s="16">
        <v>55</v>
      </c>
      <c r="B62" s="10" t="s">
        <v>85</v>
      </c>
      <c r="C62" s="14"/>
      <c r="D62" s="14"/>
      <c r="E62" s="12">
        <v>2</v>
      </c>
      <c r="F62" s="12">
        <v>11126.49</v>
      </c>
      <c r="G62" s="12">
        <v>11126.49</v>
      </c>
      <c r="J62" s="15"/>
      <c r="K62" s="15"/>
      <c r="L62" s="15"/>
      <c r="M62" s="15"/>
    </row>
    <row r="63" spans="1:13" ht="12.75">
      <c r="A63" s="16">
        <v>56</v>
      </c>
      <c r="B63" s="10" t="s">
        <v>86</v>
      </c>
      <c r="C63" s="14"/>
      <c r="D63" s="14"/>
      <c r="E63" s="13"/>
      <c r="F63" s="13"/>
      <c r="G63" s="13"/>
      <c r="J63" s="15"/>
      <c r="K63" s="15"/>
      <c r="L63" s="15"/>
      <c r="M63" s="15"/>
    </row>
    <row r="64" spans="1:13" ht="12.75">
      <c r="A64" s="16">
        <v>57</v>
      </c>
      <c r="B64" s="10" t="s">
        <v>87</v>
      </c>
      <c r="C64" s="14"/>
      <c r="D64" s="14"/>
      <c r="E64" s="12">
        <v>1</v>
      </c>
      <c r="F64" s="12">
        <v>15954.97</v>
      </c>
      <c r="G64" s="12">
        <v>0</v>
      </c>
      <c r="J64" s="15"/>
      <c r="K64" s="15"/>
      <c r="L64" s="15"/>
      <c r="M64" s="15"/>
    </row>
    <row r="65" spans="1:13" ht="12.75">
      <c r="A65" s="16">
        <v>58</v>
      </c>
      <c r="B65" s="10" t="s">
        <v>88</v>
      </c>
      <c r="C65" s="14"/>
      <c r="D65" s="14"/>
      <c r="E65" s="12">
        <v>1</v>
      </c>
      <c r="F65" s="12">
        <v>5197.43</v>
      </c>
      <c r="G65" s="12">
        <v>5197.43</v>
      </c>
      <c r="J65" s="15"/>
      <c r="K65" s="15"/>
      <c r="L65" s="15"/>
      <c r="M65" s="15"/>
    </row>
    <row r="66" spans="1:13" ht="12.75">
      <c r="A66" s="16">
        <v>59</v>
      </c>
      <c r="B66" s="10" t="s">
        <v>89</v>
      </c>
      <c r="C66" s="14"/>
      <c r="D66" s="14"/>
      <c r="E66" s="12">
        <v>2</v>
      </c>
      <c r="F66" s="12">
        <v>11040.83</v>
      </c>
      <c r="G66" s="12">
        <v>11040.83</v>
      </c>
      <c r="J66" s="15"/>
      <c r="K66" s="15"/>
      <c r="L66" s="15"/>
      <c r="M66" s="15"/>
    </row>
    <row r="67" spans="1:13" ht="12.75">
      <c r="A67" s="16">
        <v>60</v>
      </c>
      <c r="B67" s="10" t="s">
        <v>90</v>
      </c>
      <c r="C67" s="14"/>
      <c r="D67" s="14"/>
      <c r="E67" s="12">
        <v>1</v>
      </c>
      <c r="F67" s="12">
        <v>5007.1</v>
      </c>
      <c r="G67" s="12">
        <v>5007.1</v>
      </c>
      <c r="J67" s="15"/>
      <c r="K67" s="15"/>
      <c r="L67" s="15"/>
      <c r="M67" s="15"/>
    </row>
    <row r="68" spans="1:13" ht="12.75">
      <c r="A68" s="16">
        <v>61</v>
      </c>
      <c r="B68" s="10" t="s">
        <v>91</v>
      </c>
      <c r="C68" s="14"/>
      <c r="D68" s="14"/>
      <c r="E68" s="12">
        <v>3</v>
      </c>
      <c r="F68" s="12">
        <v>202875.98</v>
      </c>
      <c r="G68" s="12">
        <v>5092.26</v>
      </c>
      <c r="J68" s="15"/>
      <c r="K68" s="15"/>
      <c r="L68" s="15"/>
      <c r="M68" s="15"/>
    </row>
    <row r="69" spans="1:13" ht="12.75">
      <c r="A69" s="16">
        <v>62</v>
      </c>
      <c r="B69" s="10" t="s">
        <v>92</v>
      </c>
      <c r="C69" s="14"/>
      <c r="D69" s="14"/>
      <c r="E69" s="12">
        <v>1</v>
      </c>
      <c r="F69" s="18">
        <v>19234.3</v>
      </c>
      <c r="G69" s="12">
        <v>1970</v>
      </c>
      <c r="J69" s="15"/>
      <c r="K69" s="15"/>
      <c r="L69" s="15"/>
      <c r="M69" s="15"/>
    </row>
    <row r="70" spans="1:13" ht="12.75">
      <c r="A70" s="16">
        <v>63</v>
      </c>
      <c r="B70" s="10" t="s">
        <v>93</v>
      </c>
      <c r="C70" s="14"/>
      <c r="D70" s="14"/>
      <c r="E70" s="12">
        <v>2</v>
      </c>
      <c r="F70" s="12">
        <v>76770.58</v>
      </c>
      <c r="G70" s="12">
        <v>4596.79</v>
      </c>
      <c r="J70" s="15"/>
      <c r="K70" s="15"/>
      <c r="L70" s="15"/>
      <c r="M70" s="15"/>
    </row>
    <row r="71" spans="1:13" ht="12.75">
      <c r="A71" s="16">
        <v>64</v>
      </c>
      <c r="B71" s="10" t="s">
        <v>94</v>
      </c>
      <c r="C71" s="14"/>
      <c r="D71" s="14"/>
      <c r="E71" s="12">
        <v>2</v>
      </c>
      <c r="F71" s="12">
        <v>59162.86</v>
      </c>
      <c r="G71" s="12">
        <v>30347.47</v>
      </c>
      <c r="J71" s="15"/>
      <c r="K71" s="15"/>
      <c r="L71" s="15"/>
      <c r="M71" s="15"/>
    </row>
    <row r="72" spans="1:13" ht="12.75">
      <c r="A72" s="16">
        <v>65</v>
      </c>
      <c r="B72" s="10" t="s">
        <v>95</v>
      </c>
      <c r="C72" s="14"/>
      <c r="D72" s="14"/>
      <c r="E72" s="12">
        <v>6</v>
      </c>
      <c r="F72" s="12">
        <v>130676.88</v>
      </c>
      <c r="G72" s="12">
        <v>32824.61</v>
      </c>
      <c r="J72" s="15"/>
      <c r="K72" s="15"/>
      <c r="L72" s="15"/>
      <c r="M72" s="15"/>
    </row>
    <row r="73" spans="1:13" ht="12.75">
      <c r="A73" s="16">
        <v>66</v>
      </c>
      <c r="B73" s="10" t="s">
        <v>96</v>
      </c>
      <c r="C73" s="14"/>
      <c r="D73" s="14"/>
      <c r="E73" s="12">
        <v>1</v>
      </c>
      <c r="F73" s="12">
        <v>3946.03</v>
      </c>
      <c r="G73" s="12">
        <v>3946.03</v>
      </c>
      <c r="J73" s="15"/>
      <c r="K73" s="15"/>
      <c r="L73" s="15"/>
      <c r="M73" s="15"/>
    </row>
    <row r="74" spans="1:13" ht="12.75">
      <c r="A74" s="16">
        <v>67</v>
      </c>
      <c r="B74" s="10" t="s">
        <v>97</v>
      </c>
      <c r="C74" s="14"/>
      <c r="D74" s="14"/>
      <c r="E74" s="12">
        <v>1</v>
      </c>
      <c r="F74" s="12">
        <v>4209.49</v>
      </c>
      <c r="G74" s="12">
        <v>4209.49</v>
      </c>
      <c r="J74" s="15"/>
      <c r="K74" s="15"/>
      <c r="L74" s="15"/>
      <c r="M74" s="15"/>
    </row>
    <row r="75" spans="1:13" ht="12.75">
      <c r="A75" s="16">
        <v>68</v>
      </c>
      <c r="B75" s="10" t="s">
        <v>98</v>
      </c>
      <c r="C75" s="14"/>
      <c r="D75" s="14"/>
      <c r="E75" s="12">
        <v>4</v>
      </c>
      <c r="F75" s="12">
        <v>35273.66</v>
      </c>
      <c r="G75" s="12">
        <v>30054.79</v>
      </c>
      <c r="J75" s="15"/>
      <c r="K75" s="15"/>
      <c r="L75" s="15"/>
      <c r="M75" s="15"/>
    </row>
    <row r="76" spans="1:13" ht="12.75">
      <c r="A76" s="16">
        <v>69</v>
      </c>
      <c r="B76" s="10" t="s">
        <v>99</v>
      </c>
      <c r="C76" s="14"/>
      <c r="D76" s="14"/>
      <c r="E76" s="13"/>
      <c r="F76" s="13"/>
      <c r="G76" s="13"/>
      <c r="J76" s="15"/>
      <c r="K76" s="15"/>
      <c r="L76" s="15"/>
      <c r="M76" s="15"/>
    </row>
    <row r="77" spans="1:13" ht="12.75">
      <c r="A77" s="16">
        <v>70</v>
      </c>
      <c r="B77" s="10" t="s">
        <v>100</v>
      </c>
      <c r="C77" s="14"/>
      <c r="D77" s="14"/>
      <c r="E77" s="12">
        <v>5</v>
      </c>
      <c r="F77" s="12">
        <v>107555.01</v>
      </c>
      <c r="G77" s="12">
        <v>30680.3</v>
      </c>
      <c r="J77" s="15"/>
      <c r="K77" s="15"/>
      <c r="L77" s="15"/>
      <c r="M77" s="15"/>
    </row>
    <row r="78" spans="1:13" ht="12.75">
      <c r="A78" s="16">
        <v>71</v>
      </c>
      <c r="B78" s="10" t="s">
        <v>101</v>
      </c>
      <c r="C78" s="14"/>
      <c r="D78" s="14"/>
      <c r="E78" s="13"/>
      <c r="F78" s="13"/>
      <c r="G78" s="13"/>
      <c r="J78" s="15"/>
      <c r="K78" s="15"/>
      <c r="L78" s="15"/>
      <c r="M78" s="15"/>
    </row>
    <row r="79" spans="1:13" ht="12.75">
      <c r="A79" s="16">
        <v>72</v>
      </c>
      <c r="B79" s="10" t="s">
        <v>102</v>
      </c>
      <c r="C79" s="14"/>
      <c r="D79" s="14"/>
      <c r="E79" s="13"/>
      <c r="F79" s="13"/>
      <c r="G79" s="13"/>
      <c r="J79" s="15"/>
      <c r="K79" s="15"/>
      <c r="L79" s="15"/>
      <c r="M79" s="15"/>
    </row>
    <row r="80" spans="1:13" ht="12.75">
      <c r="A80" s="16">
        <v>72</v>
      </c>
      <c r="B80" s="10" t="s">
        <v>103</v>
      </c>
      <c r="C80" s="14"/>
      <c r="D80" s="14"/>
      <c r="E80" s="12">
        <v>3</v>
      </c>
      <c r="F80" s="12">
        <v>26471.73</v>
      </c>
      <c r="G80" s="12">
        <v>16656.44</v>
      </c>
      <c r="J80" s="15"/>
      <c r="K80" s="15"/>
      <c r="L80" s="15"/>
      <c r="M80" s="15"/>
    </row>
    <row r="81" spans="1:13" ht="12.75">
      <c r="A81" s="16">
        <v>73</v>
      </c>
      <c r="B81" s="10" t="s">
        <v>104</v>
      </c>
      <c r="C81" s="14"/>
      <c r="D81" s="14"/>
      <c r="E81" s="12">
        <v>5</v>
      </c>
      <c r="F81" s="12">
        <v>87407.15</v>
      </c>
      <c r="G81" s="12">
        <v>39577.49</v>
      </c>
      <c r="J81" s="15"/>
      <c r="K81" s="15"/>
      <c r="L81" s="15"/>
      <c r="M81" s="15"/>
    </row>
    <row r="82" spans="1:13" ht="12.75">
      <c r="A82" s="16">
        <v>74</v>
      </c>
      <c r="B82" s="10" t="s">
        <v>105</v>
      </c>
      <c r="C82" s="14"/>
      <c r="D82" s="14"/>
      <c r="E82" s="12">
        <v>4</v>
      </c>
      <c r="F82" s="12">
        <v>17542.36</v>
      </c>
      <c r="G82" s="12">
        <v>13030.16</v>
      </c>
      <c r="J82" s="15"/>
      <c r="K82" s="15"/>
      <c r="L82" s="15"/>
      <c r="M82" s="15"/>
    </row>
    <row r="83" spans="1:13" ht="12.75">
      <c r="A83" s="19">
        <v>75</v>
      </c>
      <c r="B83" s="10" t="s">
        <v>106</v>
      </c>
      <c r="C83" s="14"/>
      <c r="D83" s="14"/>
      <c r="E83" s="12">
        <v>2</v>
      </c>
      <c r="F83" s="12">
        <v>8872.43</v>
      </c>
      <c r="G83" s="12">
        <v>8872.43</v>
      </c>
      <c r="J83" s="15"/>
      <c r="K83" s="15"/>
      <c r="L83" s="15"/>
      <c r="M83" s="15"/>
    </row>
    <row r="84" spans="1:13" ht="12.75">
      <c r="A84" s="19">
        <v>76</v>
      </c>
      <c r="B84" s="10" t="s">
        <v>107</v>
      </c>
      <c r="C84" s="14"/>
      <c r="D84" s="14"/>
      <c r="E84" s="12">
        <v>1</v>
      </c>
      <c r="F84" s="12">
        <v>5098.98</v>
      </c>
      <c r="G84" s="12"/>
      <c r="J84" s="15"/>
      <c r="K84" s="15"/>
      <c r="L84" s="15"/>
      <c r="M84" s="15"/>
    </row>
    <row r="85" spans="1:7" ht="12.75">
      <c r="A85" s="20">
        <v>77</v>
      </c>
      <c r="B85" s="21" t="s">
        <v>108</v>
      </c>
      <c r="C85" s="17"/>
      <c r="D85" s="17"/>
      <c r="E85" s="12">
        <v>24</v>
      </c>
      <c r="F85" s="12">
        <v>230655.74</v>
      </c>
      <c r="G85" s="12">
        <v>154742.87</v>
      </c>
    </row>
    <row r="86" spans="1:9" ht="12.75">
      <c r="A86" s="22"/>
      <c r="B86" s="22"/>
      <c r="C86" s="23"/>
      <c r="D86" s="23"/>
      <c r="E86" s="24">
        <f>SUM(E8:E85)</f>
        <v>150</v>
      </c>
      <c r="F86" s="25">
        <f>SUM(F8:F85)</f>
        <v>1894834.26</v>
      </c>
      <c r="G86" s="12">
        <f>SUM(G8:G85)</f>
        <v>938695.4700000002</v>
      </c>
      <c r="H86" s="26"/>
      <c r="I86" s="26"/>
    </row>
    <row r="87" spans="1:9" ht="12.75">
      <c r="A87" s="4"/>
      <c r="B87" s="4"/>
      <c r="C87" s="4"/>
      <c r="D87" s="4"/>
      <c r="E87" s="4"/>
      <c r="F87" s="26"/>
      <c r="G87" s="26"/>
      <c r="H87" s="26"/>
      <c r="I87" s="26"/>
    </row>
    <row r="88" spans="1:9" ht="12.75">
      <c r="A88" s="4"/>
      <c r="B88" s="4"/>
      <c r="C88" s="4"/>
      <c r="D88" s="4"/>
      <c r="E88" s="4"/>
      <c r="F88" s="26"/>
      <c r="G88" s="26"/>
      <c r="H88" s="26"/>
      <c r="I88" s="26"/>
    </row>
    <row r="89" spans="1:9" ht="12.75">
      <c r="A89" s="4"/>
      <c r="B89" s="4"/>
      <c r="C89" s="4"/>
      <c r="D89" s="4"/>
      <c r="E89" s="4"/>
      <c r="F89" s="26"/>
      <c r="G89" s="26"/>
      <c r="H89" s="26"/>
      <c r="I89" s="26"/>
    </row>
    <row r="90" spans="1:9" ht="12.75">
      <c r="A90" s="4"/>
      <c r="B90" s="4" t="s">
        <v>109</v>
      </c>
      <c r="C90" s="4"/>
      <c r="D90" s="4"/>
      <c r="E90" s="4" t="s">
        <v>110</v>
      </c>
      <c r="F90" s="26"/>
      <c r="G90" s="26"/>
      <c r="H90" s="26"/>
      <c r="I90" s="26"/>
    </row>
    <row r="91" spans="1:9" ht="12.75">
      <c r="A91" s="4"/>
      <c r="B91" s="4"/>
      <c r="C91" s="27"/>
      <c r="D91" s="27"/>
      <c r="E91" s="4"/>
      <c r="F91" s="26"/>
      <c r="G91" s="26"/>
      <c r="H91" s="26"/>
      <c r="I91" s="26"/>
    </row>
    <row r="92" spans="2:9" ht="12.75">
      <c r="B92" s="4"/>
      <c r="C92" s="4" t="s">
        <v>111</v>
      </c>
      <c r="D92" s="4"/>
      <c r="E92" s="4"/>
      <c r="F92" s="26"/>
      <c r="G92" s="26"/>
      <c r="H92" s="26"/>
      <c r="I92" s="26"/>
    </row>
    <row r="93" spans="1:9" ht="12.75">
      <c r="A93" s="28"/>
      <c r="B93" s="28"/>
      <c r="C93" s="28"/>
      <c r="D93" s="28"/>
      <c r="E93" s="28"/>
      <c r="F93" s="28"/>
      <c r="G93" s="28"/>
      <c r="H93" s="28"/>
      <c r="I93" s="28"/>
    </row>
  </sheetData>
  <sheetProtection selectLockedCells="1" selectUnlockedCells="1"/>
  <mergeCells count="1">
    <mergeCell ref="B1:F2"/>
  </mergeCells>
  <printOptions/>
  <pageMargins left="0.75" right="0.75" top="1" bottom="1" header="0.5118055555555555" footer="0.5118055555555555"/>
  <pageSetup horizontalDpi="300" verticalDpi="300" orientation="portrait" paperSize="9" scale="6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2.57421875" style="0" customWidth="1"/>
    <col min="3" max="3" width="11.140625" style="0" customWidth="1"/>
    <col min="6" max="6" width="12.57421875" style="0" customWidth="1"/>
  </cols>
  <sheetData>
    <row r="1" ht="12.75">
      <c r="A1" t="s">
        <v>0</v>
      </c>
    </row>
    <row r="3" ht="12.75">
      <c r="A3" t="s">
        <v>112</v>
      </c>
    </row>
    <row r="4" ht="12.75">
      <c r="A4" t="s">
        <v>113</v>
      </c>
    </row>
    <row r="5" spans="1:6" ht="12.75">
      <c r="A5" s="29" t="s">
        <v>3</v>
      </c>
      <c r="B5" s="29" t="s">
        <v>4</v>
      </c>
      <c r="C5" s="29" t="s">
        <v>5</v>
      </c>
      <c r="D5" s="29" t="s">
        <v>6</v>
      </c>
      <c r="E5" s="29" t="s">
        <v>7</v>
      </c>
      <c r="F5" s="29" t="s">
        <v>8</v>
      </c>
    </row>
    <row r="6" spans="1:6" ht="12.75">
      <c r="A6" s="2">
        <v>40452</v>
      </c>
      <c r="B6" s="1">
        <v>2438.51</v>
      </c>
      <c r="C6" s="1"/>
      <c r="D6" s="1"/>
      <c r="E6" s="1"/>
      <c r="F6" s="1">
        <f>B6+E6</f>
        <v>2438.51</v>
      </c>
    </row>
    <row r="7" spans="1:6" ht="12.75">
      <c r="A7" s="1" t="s">
        <v>11</v>
      </c>
      <c r="B7" s="1">
        <v>2438.51</v>
      </c>
      <c r="C7" s="1">
        <v>30</v>
      </c>
      <c r="D7" s="1">
        <v>0.00027</v>
      </c>
      <c r="E7" s="3">
        <f>B6*C7*D7</f>
        <v>19.751931000000003</v>
      </c>
      <c r="F7" s="3">
        <f>B7+E7</f>
        <v>2458.261931</v>
      </c>
    </row>
    <row r="8" spans="1:6" ht="12.75">
      <c r="A8" s="1" t="s">
        <v>12</v>
      </c>
      <c r="B8" s="1">
        <v>2438.51</v>
      </c>
      <c r="C8" s="1">
        <v>30</v>
      </c>
      <c r="D8" s="1">
        <v>0.00027</v>
      </c>
      <c r="E8" s="3">
        <f>(B6+B7)*C8*D8</f>
        <v>39.503862000000005</v>
      </c>
      <c r="F8" s="3">
        <f>B8+E8</f>
        <v>2478.0138620000002</v>
      </c>
    </row>
    <row r="9" spans="1:6" ht="12.75">
      <c r="A9" s="1" t="s">
        <v>13</v>
      </c>
      <c r="B9" s="1">
        <v>2810.4</v>
      </c>
      <c r="C9" s="1">
        <v>30</v>
      </c>
      <c r="D9" s="1">
        <v>0.00027</v>
      </c>
      <c r="E9" s="3">
        <f>(B8+B7+B6)*C9*D9</f>
        <v>59.255793000000004</v>
      </c>
      <c r="F9" s="3">
        <f>B9+E9</f>
        <v>2869.655793</v>
      </c>
    </row>
    <row r="10" spans="1:6" ht="12.75">
      <c r="A10" s="1" t="s">
        <v>14</v>
      </c>
      <c r="B10" s="1">
        <v>2810.4</v>
      </c>
      <c r="C10" s="1">
        <v>30</v>
      </c>
      <c r="D10" s="1">
        <v>0.00027</v>
      </c>
      <c r="E10" s="3">
        <f>(B9+B8+B7+B6)*C10*D10</f>
        <v>82.02003300000001</v>
      </c>
      <c r="F10" s="3">
        <f>B10+E10</f>
        <v>2892.4200330000003</v>
      </c>
    </row>
    <row r="11" spans="1:6" ht="12.75">
      <c r="A11" s="1" t="s">
        <v>15</v>
      </c>
      <c r="B11" s="1">
        <v>2810.4</v>
      </c>
      <c r="C11" s="1">
        <v>30</v>
      </c>
      <c r="D11" s="1">
        <v>0.00027</v>
      </c>
      <c r="E11" s="3">
        <f>(B10+B9+B8+B7+B6)*C11*D11</f>
        <v>104.78427300000001</v>
      </c>
      <c r="F11" s="3">
        <f>B11+E11</f>
        <v>2915.1842730000003</v>
      </c>
    </row>
    <row r="12" spans="1:6" ht="12.75">
      <c r="A12" s="1" t="s">
        <v>114</v>
      </c>
      <c r="B12" s="1">
        <v>2810.4</v>
      </c>
      <c r="C12" s="1">
        <v>30</v>
      </c>
      <c r="D12" s="1">
        <v>0.00027</v>
      </c>
      <c r="E12" s="3">
        <f>(B11+B10+B9+B8+B7+B6)*C12*D12</f>
        <v>127.54851300000001</v>
      </c>
      <c r="F12" s="3">
        <f>B12+E12</f>
        <v>2937.9485130000003</v>
      </c>
    </row>
    <row r="13" spans="1:6" ht="12.75">
      <c r="A13" s="1" t="s">
        <v>17</v>
      </c>
      <c r="B13" s="1">
        <f>SUM(B6:B12)</f>
        <v>18557.129999999997</v>
      </c>
      <c r="C13" s="1"/>
      <c r="D13" s="1"/>
      <c r="E13" s="3">
        <f>SUM(E6:E12)</f>
        <v>432.8644050000001</v>
      </c>
      <c r="F13" s="3">
        <f>SUM(F6:F12)</f>
        <v>18989.994405000005</v>
      </c>
    </row>
    <row r="16" ht="12.75">
      <c r="A16" t="s">
        <v>18</v>
      </c>
    </row>
    <row r="19" ht="12.75">
      <c r="A19" t="s">
        <v>19</v>
      </c>
    </row>
    <row r="20" ht="12.75">
      <c r="A20" t="s">
        <v>20</v>
      </c>
    </row>
    <row r="22" ht="12.75">
      <c r="A22" t="s">
        <v>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2.28125" style="0" customWidth="1"/>
    <col min="3" max="3" width="12.00390625" style="0" customWidth="1"/>
    <col min="5" max="5" width="10.28125" style="0" customWidth="1"/>
    <col min="6" max="6" width="11.7109375" style="0" customWidth="1"/>
  </cols>
  <sheetData>
    <row r="1" ht="12.75">
      <c r="A1" t="s">
        <v>0</v>
      </c>
    </row>
    <row r="3" ht="12.75">
      <c r="A3" t="s">
        <v>115</v>
      </c>
    </row>
    <row r="4" ht="12.75">
      <c r="A4" t="s">
        <v>116</v>
      </c>
    </row>
    <row r="5" spans="1:6" ht="12.75">
      <c r="A5" s="29" t="s">
        <v>3</v>
      </c>
      <c r="B5" s="29" t="s">
        <v>4</v>
      </c>
      <c r="C5" s="29" t="s">
        <v>5</v>
      </c>
      <c r="D5" s="29" t="s">
        <v>6</v>
      </c>
      <c r="E5" s="29" t="s">
        <v>7</v>
      </c>
      <c r="F5" s="29" t="s">
        <v>8</v>
      </c>
    </row>
    <row r="6" spans="1:6" ht="12.75">
      <c r="A6" s="2">
        <v>40360</v>
      </c>
      <c r="B6" s="1">
        <v>668.85</v>
      </c>
      <c r="C6" s="1"/>
      <c r="D6" s="1"/>
      <c r="E6" s="1"/>
      <c r="F6" s="1">
        <f>B6+E6</f>
        <v>668.85</v>
      </c>
    </row>
    <row r="7" spans="1:6" ht="12.75">
      <c r="A7" s="1" t="s">
        <v>117</v>
      </c>
      <c r="B7" s="1">
        <v>1834.19</v>
      </c>
      <c r="C7" s="1">
        <v>30</v>
      </c>
      <c r="D7" s="1">
        <v>0.00027</v>
      </c>
      <c r="E7" s="3">
        <f>B6*C7*D7</f>
        <v>5.417685</v>
      </c>
      <c r="F7" s="3">
        <f>B7+E7</f>
        <v>1839.607685</v>
      </c>
    </row>
    <row r="8" spans="1:6" ht="12.75">
      <c r="A8" s="1" t="s">
        <v>9</v>
      </c>
      <c r="B8" s="1">
        <v>1834.19</v>
      </c>
      <c r="C8" s="1">
        <v>30</v>
      </c>
      <c r="D8" s="1">
        <v>0.00027</v>
      </c>
      <c r="E8" s="3">
        <f>(B6+B7)*C8*D8</f>
        <v>20.274624</v>
      </c>
      <c r="F8" s="3">
        <f>B8+E8</f>
        <v>1854.464624</v>
      </c>
    </row>
    <row r="9" spans="1:6" ht="12.75">
      <c r="A9" s="1" t="s">
        <v>10</v>
      </c>
      <c r="B9" s="1">
        <v>1834.19</v>
      </c>
      <c r="C9" s="1">
        <v>30</v>
      </c>
      <c r="D9" s="1">
        <v>0.00027</v>
      </c>
      <c r="E9" s="3">
        <f>(B8+B7+B6)*C9*D9</f>
        <v>35.131563</v>
      </c>
      <c r="F9" s="3">
        <f>B9+E9</f>
        <v>1869.321563</v>
      </c>
    </row>
    <row r="10" spans="1:6" ht="12.75">
      <c r="A10" s="1" t="s">
        <v>11</v>
      </c>
      <c r="B10" s="1">
        <v>1834.19</v>
      </c>
      <c r="C10" s="1">
        <v>30</v>
      </c>
      <c r="D10" s="1">
        <v>0.00027</v>
      </c>
      <c r="E10" s="3">
        <f>(B9+B8+B7+B6)*C10*D10</f>
        <v>49.988502000000004</v>
      </c>
      <c r="F10" s="3">
        <f>B10+E10</f>
        <v>1884.178502</v>
      </c>
    </row>
    <row r="11" spans="1:6" ht="12.75">
      <c r="A11" s="1" t="s">
        <v>12</v>
      </c>
      <c r="B11" s="1">
        <v>1834.19</v>
      </c>
      <c r="C11" s="1">
        <v>30</v>
      </c>
      <c r="D11" s="1">
        <v>0.00027</v>
      </c>
      <c r="E11" s="3">
        <f>(B10+B9+B8+B7+B6)*C11*D11</f>
        <v>64.84544100000001</v>
      </c>
      <c r="F11" s="3">
        <f>B11+E11</f>
        <v>1899.035441</v>
      </c>
    </row>
    <row r="12" spans="1:6" ht="12.75">
      <c r="A12" s="1" t="s">
        <v>118</v>
      </c>
      <c r="B12" s="1">
        <v>2116.72</v>
      </c>
      <c r="C12" s="1">
        <v>30</v>
      </c>
      <c r="D12" s="1">
        <v>0.00027</v>
      </c>
      <c r="E12" s="3">
        <f>(B11+B10+B9+B8+B7+B6)*C12*D12</f>
        <v>79.70238000000002</v>
      </c>
      <c r="F12" s="3">
        <f>B12+E12</f>
        <v>2196.42238</v>
      </c>
    </row>
    <row r="13" spans="1:6" ht="12.75">
      <c r="A13" s="1" t="s">
        <v>14</v>
      </c>
      <c r="B13" s="1">
        <v>2116.72</v>
      </c>
      <c r="C13" s="1">
        <v>30</v>
      </c>
      <c r="D13" s="1">
        <v>0.00027</v>
      </c>
      <c r="E13" s="3">
        <f>(B12+B11+B10+B9+B8+B7+B6)*C13*D13</f>
        <v>96.84781200000003</v>
      </c>
      <c r="F13" s="3">
        <f>B13+E13</f>
        <v>2213.567812</v>
      </c>
    </row>
    <row r="14" spans="1:6" ht="12.75">
      <c r="A14" s="1" t="s">
        <v>15</v>
      </c>
      <c r="B14" s="1">
        <v>2116.72</v>
      </c>
      <c r="C14" s="1">
        <v>30</v>
      </c>
      <c r="D14" s="1">
        <v>0.00027</v>
      </c>
      <c r="E14" s="3">
        <f>(B13+B12+B11+B10+B9+B8+B7+B6)*C14*D14</f>
        <v>113.99324400000002</v>
      </c>
      <c r="F14" s="3">
        <f>B14+E14</f>
        <v>2230.713244</v>
      </c>
    </row>
    <row r="15" spans="1:6" ht="12.75">
      <c r="A15" s="1" t="s">
        <v>16</v>
      </c>
      <c r="B15" s="1">
        <v>2116.72</v>
      </c>
      <c r="C15" s="1">
        <v>30</v>
      </c>
      <c r="D15" s="1">
        <v>0.00027</v>
      </c>
      <c r="E15" s="3">
        <f>(B14+B13+B12+B11+B10+B9+B8+B7+B6)*C15*D15</f>
        <v>131.13867600000003</v>
      </c>
      <c r="F15" s="3">
        <f>B15+E15</f>
        <v>2247.858676</v>
      </c>
    </row>
    <row r="16" spans="1:6" ht="12.75">
      <c r="A16" s="1" t="s">
        <v>17</v>
      </c>
      <c r="B16" s="1">
        <f>SUM(B6:B15)</f>
        <v>18306.679999999997</v>
      </c>
      <c r="C16" s="1"/>
      <c r="D16" s="1"/>
      <c r="E16" s="3">
        <f>SUM(E7:E15)</f>
        <v>597.3399270000001</v>
      </c>
      <c r="F16" s="3">
        <f>SUM(F6:F15)</f>
        <v>18904.019926999998</v>
      </c>
    </row>
    <row r="19" ht="12.75">
      <c r="A19" t="s">
        <v>18</v>
      </c>
    </row>
    <row r="22" ht="12.75">
      <c r="A22" t="s">
        <v>19</v>
      </c>
    </row>
    <row r="23" ht="12.75">
      <c r="A23" t="s">
        <v>20</v>
      </c>
    </row>
    <row r="25" ht="12.75">
      <c r="A25" t="s">
        <v>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 х</cp:lastModifiedBy>
  <cp:lastPrinted>2019-02-11T11:35:13Z</cp:lastPrinted>
  <dcterms:created xsi:type="dcterms:W3CDTF">1996-10-08T23:32:33Z</dcterms:created>
  <dcterms:modified xsi:type="dcterms:W3CDTF">2019-12-27T12:30:06Z</dcterms:modified>
  <cp:category/>
  <cp:version/>
  <cp:contentType/>
  <cp:contentStatus/>
  <cp:revision>92</cp:revision>
</cp:coreProperties>
</file>